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_ŘEDITEL\5. EKONOMIKA A FINANCE\návrh rozpočtu město\2022\"/>
    </mc:Choice>
  </mc:AlternateContent>
  <bookViews>
    <workbookView xWindow="0" yWindow="0" windowWidth="16380" windowHeight="8190" tabRatio="500"/>
  </bookViews>
  <sheets>
    <sheet name="návrh rozpočtu" sheetId="1" r:id="rId1"/>
    <sheet name="List3" sheetId="3" r:id="rId2"/>
  </sheets>
  <calcPr calcId="162913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46" i="1" l="1"/>
  <c r="H45" i="1"/>
  <c r="H47" i="1" s="1"/>
  <c r="H27" i="1"/>
  <c r="H18" i="1"/>
  <c r="H11" i="1"/>
  <c r="H5" i="1"/>
  <c r="H41" i="1" s="1"/>
  <c r="H48" i="1" s="1"/>
  <c r="G46" i="1"/>
  <c r="G45" i="1"/>
  <c r="G47" i="1" s="1"/>
  <c r="G27" i="1"/>
  <c r="G18" i="1"/>
  <c r="G11" i="1"/>
  <c r="G5" i="1"/>
  <c r="F46" i="1"/>
  <c r="F45" i="1"/>
  <c r="F27" i="1"/>
  <c r="F18" i="1"/>
  <c r="F11" i="1"/>
  <c r="F5" i="1"/>
  <c r="G41" i="1" l="1"/>
  <c r="G48" i="1" s="1"/>
  <c r="F41" i="1"/>
  <c r="F47" i="1"/>
  <c r="E46" i="1"/>
  <c r="F48" i="1" l="1"/>
  <c r="C46" i="1"/>
  <c r="D46" i="1"/>
  <c r="C45" i="1" l="1"/>
  <c r="D27" i="1" l="1"/>
  <c r="C47" i="1" l="1"/>
  <c r="C27" i="1"/>
  <c r="C18" i="1"/>
  <c r="C11" i="1"/>
  <c r="C5" i="1"/>
  <c r="E45" i="1"/>
  <c r="E47" i="1" s="1"/>
  <c r="D45" i="1"/>
  <c r="E27" i="1"/>
  <c r="E18" i="1"/>
  <c r="D18" i="1"/>
  <c r="E11" i="1"/>
  <c r="D11" i="1"/>
  <c r="E5" i="1"/>
  <c r="D5" i="1"/>
  <c r="E41" i="1" l="1"/>
  <c r="D41" i="1"/>
  <c r="C41" i="1"/>
  <c r="C48" i="1" s="1"/>
  <c r="D47" i="1"/>
  <c r="E48" i="1" l="1"/>
  <c r="D48" i="1"/>
</calcChain>
</file>

<file path=xl/sharedStrings.xml><?xml version="1.0" encoding="utf-8"?>
<sst xmlns="http://schemas.openxmlformats.org/spreadsheetml/2006/main" count="70" uniqueCount="70">
  <si>
    <t>Účet</t>
  </si>
  <si>
    <t>Název účtu</t>
  </si>
  <si>
    <t>501…</t>
  </si>
  <si>
    <t>spotřeba materiálu</t>
  </si>
  <si>
    <t>materiální zabezpečení pro kroužky, akce</t>
  </si>
  <si>
    <t>kancel.potřeby, čistící prostředky, režijní mat.</t>
  </si>
  <si>
    <t>ochranné pomůcky</t>
  </si>
  <si>
    <t>502…</t>
  </si>
  <si>
    <t>spotřeba energie</t>
  </si>
  <si>
    <t>elektrická energie</t>
  </si>
  <si>
    <t>plyn</t>
  </si>
  <si>
    <t>voda</t>
  </si>
  <si>
    <t>511…</t>
  </si>
  <si>
    <t>opravy, údržba celkem</t>
  </si>
  <si>
    <t>cestovné</t>
  </si>
  <si>
    <t>513…</t>
  </si>
  <si>
    <t>občerstvení</t>
  </si>
  <si>
    <t>518…</t>
  </si>
  <si>
    <t>ostatní služby</t>
  </si>
  <si>
    <t>lék.prohlídky, revize, BOZP, GDPR, akce, tabory</t>
  </si>
  <si>
    <t>zpracování mezd - Kvasar</t>
  </si>
  <si>
    <t>program pro zpracování účetnictví, výpočetní technika</t>
  </si>
  <si>
    <t>školení a ostatní vzdělávání</t>
  </si>
  <si>
    <t>nájem tělocvičny</t>
  </si>
  <si>
    <t>telefon, internet, poštovné</t>
  </si>
  <si>
    <t>bankovní poplatky</t>
  </si>
  <si>
    <t>521…</t>
  </si>
  <si>
    <t>mzdové náklady - zřizovatel</t>
  </si>
  <si>
    <t>mzdové náklady PP - zřizovatel</t>
  </si>
  <si>
    <t>mzdové náklady – ostatní</t>
  </si>
  <si>
    <t xml:space="preserve">OON externisté </t>
  </si>
  <si>
    <t>mzdové náklady -  kraj</t>
  </si>
  <si>
    <t>zákonné soc.pojištění  (kraj)</t>
  </si>
  <si>
    <t>zákonné soc.pojištění  (zřizovatel)</t>
  </si>
  <si>
    <t>jiné sociální pojištění</t>
  </si>
  <si>
    <t xml:space="preserve">zákonné soc.náklady </t>
  </si>
  <si>
    <t>DDHM</t>
  </si>
  <si>
    <t>odpisy</t>
  </si>
  <si>
    <t>Náklady celkem</t>
  </si>
  <si>
    <t>Tržby z prodeje služeb - kroužky, akce, tábory</t>
  </si>
  <si>
    <t>zúčtování fondů</t>
  </si>
  <si>
    <t>Jiné ostatní výnosy</t>
  </si>
  <si>
    <t>Výnosy celkem</t>
  </si>
  <si>
    <t>DDMH do 3.000 Kč</t>
  </si>
  <si>
    <t>Dotace z kraje - NIV celkem</t>
  </si>
  <si>
    <t>Příspěvek na provoz - zřizovatel</t>
  </si>
  <si>
    <t>Předpoklad skutečnosti 2021</t>
  </si>
  <si>
    <t>Návrh rozpočtu na rok 2022</t>
  </si>
  <si>
    <t>spotřeba materiálu - projekty ESF a MŠMT</t>
  </si>
  <si>
    <t>Služby – projekty ESF a MŠMT</t>
  </si>
  <si>
    <t>mzdové náklady – projekty ESF a MŠMT</t>
  </si>
  <si>
    <t>zákonné soc.pojištění  (ESF a MŠMT)</t>
  </si>
  <si>
    <t>DDHM – projekt ESF a MŠMT</t>
  </si>
  <si>
    <t xml:space="preserve">ESF projekt Šablony II., MŠMT projekt Letní Kempy </t>
  </si>
  <si>
    <t>Rozpočet 2021</t>
  </si>
  <si>
    <t>Návrh střednědobého výhledu rozpočtu na období 2023 - 2025 - Dům dětí a mládeže Zvonek Vizovice</t>
  </si>
  <si>
    <t>Návrh rozpočtu na rok 2023</t>
  </si>
  <si>
    <t>Návrh rozpočtu na rok 2024</t>
  </si>
  <si>
    <t>Návrh rozpočtu na rok 2025</t>
  </si>
  <si>
    <t>návrh - střednědobý výhled 2023 - 2025</t>
  </si>
  <si>
    <t xml:space="preserve">Komentář ke střednědobému výhledu rozpočtu </t>
  </si>
  <si>
    <t xml:space="preserve">  - mzdové náklady pracovnice vedoucí kroužek suplující školní družinu (20 hod týdně)</t>
  </si>
  <si>
    <t xml:space="preserve">  </t>
  </si>
  <si>
    <t>nebo na krytí ztrát z minulých období. Fond odměn bude čerpán v případě nedostatečné dotace na mzdy z Kraje. Čerpání investičního fondu</t>
  </si>
  <si>
    <t>zatím není plánováno.</t>
  </si>
  <si>
    <t>Sestavila:   Magda Balšánová, Dis. …………………………………………..</t>
  </si>
  <si>
    <t>Odpovídá: Mgr. Martin Malina ………………………………….</t>
  </si>
  <si>
    <t>Do střednědobého výhledu 2023 - 2025 byly zahrnuty také:</t>
  </si>
  <si>
    <r>
      <t>Plán čerpání fondů pro období 2023 – 2025</t>
    </r>
    <r>
      <rPr>
        <u/>
        <sz val="10"/>
        <rFont val="Arial"/>
        <family val="2"/>
        <charset val="238"/>
      </rPr>
      <t>:</t>
    </r>
    <r>
      <rPr>
        <sz val="10"/>
        <rFont val="Arial"/>
        <family val="2"/>
        <charset val="238"/>
      </rPr>
      <t xml:space="preserve"> Rezervní fond bude čerpán v případě neplánované opravy či nákupu elektrospotřebičů </t>
    </r>
  </si>
  <si>
    <t>Vizovice, 18. 10.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</si>
</sst>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rgb="FF000000"/>
      <name val="Calibri"/>
      <family val="2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Arial"/>
      <family val="2"/>
      <charset val="238"/>
    </font>
    <font>
      <b/>
      <u/>
      <sz val="11"/>
      <color rgb="FF000000"/>
      <name val="Calibri"/>
      <family val="2"/>
      <charset val="238"/>
    </font>
    <font>
      <sz val="8"/>
      <name val="Arial"/>
      <family val="2"/>
      <charset val="238"/>
    </font>
    <font>
      <sz val="10"/>
      <color rgb="FF7F00FF"/>
      <name val="Arial"/>
      <family val="2"/>
      <charset val="238"/>
    </font>
    <font>
      <sz val="11"/>
      <color rgb="FF7F00FF"/>
      <name val="Calibri"/>
      <family val="2"/>
      <charset val="238"/>
    </font>
    <font>
      <sz val="11"/>
      <name val="Calibri"/>
      <family val="2"/>
      <charset val="238"/>
    </font>
    <font>
      <b/>
      <sz val="10"/>
      <color rgb="FF7F00FF"/>
      <name val="Arial"/>
      <family val="2"/>
      <charset val="238"/>
    </font>
    <font>
      <b/>
      <sz val="11"/>
      <color rgb="FF7F00FF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FF0000"/>
      <name val="Arial"/>
      <family val="2"/>
      <charset val="238"/>
    </font>
    <font>
      <b/>
      <u/>
      <sz val="10"/>
      <name val="Arial"/>
      <family val="2"/>
      <charset val="238"/>
    </font>
    <font>
      <sz val="9"/>
      <color rgb="FF7F00FF"/>
      <name val="Arial"/>
      <family val="2"/>
      <charset val="238"/>
    </font>
    <font>
      <u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CCCFF"/>
      </patternFill>
    </fill>
    <fill>
      <patternFill patternType="solid">
        <fgColor rgb="FF00B05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3" fontId="0" fillId="0" borderId="0" xfId="0" applyNumberFormat="1"/>
    <xf numFmtId="0" fontId="2" fillId="0" borderId="0" xfId="1" applyFont="1"/>
    <xf numFmtId="0" fontId="1" fillId="0" borderId="0" xfId="1"/>
    <xf numFmtId="0" fontId="0" fillId="0" borderId="0" xfId="0" applyBorder="1"/>
    <xf numFmtId="0" fontId="4" fillId="0" borderId="1" xfId="1" applyFont="1" applyBorder="1"/>
    <xf numFmtId="0" fontId="4" fillId="0" borderId="2" xfId="1" applyFont="1" applyBorder="1"/>
    <xf numFmtId="0" fontId="5" fillId="0" borderId="1" xfId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4" fillId="0" borderId="4" xfId="1" applyFont="1" applyBorder="1"/>
    <xf numFmtId="0" fontId="4" fillId="0" borderId="5" xfId="1" applyFont="1" applyBorder="1"/>
    <xf numFmtId="3" fontId="4" fillId="0" borderId="4" xfId="1" applyNumberFormat="1" applyFont="1" applyBorder="1"/>
    <xf numFmtId="4" fontId="0" fillId="0" borderId="0" xfId="0" applyNumberFormat="1" applyBorder="1"/>
    <xf numFmtId="0" fontId="1" fillId="0" borderId="7" xfId="1" applyBorder="1"/>
    <xf numFmtId="0" fontId="8" fillId="0" borderId="8" xfId="1" applyFont="1" applyBorder="1"/>
    <xf numFmtId="0" fontId="1" fillId="0" borderId="8" xfId="1" applyFont="1" applyBorder="1"/>
    <xf numFmtId="0" fontId="4" fillId="0" borderId="10" xfId="1" applyFont="1" applyBorder="1"/>
    <xf numFmtId="0" fontId="4" fillId="0" borderId="11" xfId="1" applyFont="1" applyBorder="1"/>
    <xf numFmtId="3" fontId="4" fillId="0" borderId="10" xfId="1" applyNumberFormat="1" applyFont="1" applyBorder="1"/>
    <xf numFmtId="0" fontId="8" fillId="0" borderId="11" xfId="1" applyFont="1" applyBorder="1"/>
    <xf numFmtId="3" fontId="8" fillId="0" borderId="10" xfId="1" applyNumberFormat="1" applyFont="1" applyBorder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4" fillId="0" borderId="10" xfId="1" applyFont="1" applyBorder="1" applyAlignment="1">
      <alignment horizontal="left"/>
    </xf>
    <xf numFmtId="0" fontId="1" fillId="0" borderId="0" xfId="1" applyBorder="1"/>
    <xf numFmtId="0" fontId="1" fillId="0" borderId="0" xfId="1" applyFont="1" applyBorder="1" applyAlignment="1">
      <alignment vertical="center" wrapText="1"/>
    </xf>
    <xf numFmtId="0" fontId="10" fillId="0" borderId="11" xfId="1" applyFont="1" applyBorder="1"/>
    <xf numFmtId="3" fontId="0" fillId="0" borderId="0" xfId="0" applyNumberFormat="1" applyFont="1" applyBorder="1" applyAlignment="1">
      <alignment vertical="center"/>
    </xf>
    <xf numFmtId="0" fontId="11" fillId="0" borderId="11" xfId="1" applyFont="1" applyBorder="1"/>
    <xf numFmtId="3" fontId="11" fillId="0" borderId="10" xfId="1" applyNumberFormat="1" applyFont="1" applyBorder="1"/>
    <xf numFmtId="3" fontId="0" fillId="0" borderId="0" xfId="0" applyNumberFormat="1" applyFont="1" applyBorder="1" applyAlignment="1">
      <alignment horizontal="left" vertical="center"/>
    </xf>
    <xf numFmtId="0" fontId="14" fillId="0" borderId="11" xfId="1" applyFont="1" applyBorder="1"/>
    <xf numFmtId="3" fontId="14" fillId="0" borderId="10" xfId="1" applyNumberFormat="1" applyFont="1" applyBorder="1"/>
    <xf numFmtId="0" fontId="16" fillId="0" borderId="11" xfId="1" applyFont="1" applyBorder="1"/>
    <xf numFmtId="0" fontId="13" fillId="0" borderId="0" xfId="0" applyFont="1"/>
    <xf numFmtId="0" fontId="13" fillId="0" borderId="0" xfId="0" applyFont="1" applyBorder="1"/>
    <xf numFmtId="3" fontId="4" fillId="0" borderId="12" xfId="1" applyNumberFormat="1" applyFont="1" applyBorder="1"/>
    <xf numFmtId="0" fontId="1" fillId="0" borderId="10" xfId="1" applyBorder="1" applyAlignment="1">
      <alignment horizontal="left"/>
    </xf>
    <xf numFmtId="3" fontId="1" fillId="0" borderId="10" xfId="1" applyNumberFormat="1" applyBorder="1"/>
    <xf numFmtId="0" fontId="1" fillId="0" borderId="11" xfId="1" applyFont="1" applyBorder="1"/>
    <xf numFmtId="0" fontId="19" fillId="0" borderId="11" xfId="1" applyFont="1" applyBorder="1"/>
    <xf numFmtId="3" fontId="19" fillId="0" borderId="10" xfId="1" applyNumberFormat="1" applyFont="1" applyBorder="1"/>
    <xf numFmtId="0" fontId="1" fillId="0" borderId="14" xfId="1" applyBorder="1" applyAlignment="1">
      <alignment horizontal="left"/>
    </xf>
    <xf numFmtId="3" fontId="11" fillId="0" borderId="14" xfId="1" applyNumberFormat="1" applyFont="1" applyBorder="1"/>
    <xf numFmtId="0" fontId="4" fillId="0" borderId="7" xfId="1" applyFont="1" applyBorder="1" applyAlignment="1">
      <alignment horizontal="left"/>
    </xf>
    <xf numFmtId="0" fontId="21" fillId="0" borderId="0" xfId="1" applyFont="1" applyBorder="1"/>
    <xf numFmtId="0" fontId="1" fillId="4" borderId="1" xfId="1" applyFill="1" applyBorder="1" applyAlignment="1">
      <alignment horizontal="left"/>
    </xf>
    <xf numFmtId="0" fontId="4" fillId="4" borderId="2" xfId="1" applyFont="1" applyFill="1" applyBorder="1"/>
    <xf numFmtId="3" fontId="4" fillId="4" borderId="1" xfId="1" applyNumberFormat="1" applyFont="1" applyFill="1" applyBorder="1"/>
    <xf numFmtId="0" fontId="3" fillId="5" borderId="16" xfId="1" applyFont="1" applyFill="1" applyBorder="1" applyAlignment="1">
      <alignment horizontal="left"/>
    </xf>
    <xf numFmtId="0" fontId="3" fillId="5" borderId="17" xfId="1" applyFont="1" applyFill="1" applyBorder="1"/>
    <xf numFmtId="3" fontId="3" fillId="5" borderId="16" xfId="1" applyNumberFormat="1" applyFont="1" applyFill="1" applyBorder="1"/>
    <xf numFmtId="3" fontId="3" fillId="7" borderId="18" xfId="1" applyNumberFormat="1" applyFont="1" applyFill="1" applyBorder="1"/>
    <xf numFmtId="3" fontId="16" fillId="2" borderId="10" xfId="1" applyNumberFormat="1" applyFont="1" applyFill="1" applyBorder="1"/>
    <xf numFmtId="3" fontId="17" fillId="2" borderId="10" xfId="0" applyNumberFormat="1" applyFont="1" applyFill="1" applyBorder="1"/>
    <xf numFmtId="0" fontId="5" fillId="2" borderId="1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/>
    <xf numFmtId="3" fontId="0" fillId="8" borderId="10" xfId="0" applyNumberFormat="1" applyFill="1" applyBorder="1"/>
    <xf numFmtId="3" fontId="4" fillId="2" borderId="10" xfId="1" applyNumberFormat="1" applyFont="1" applyFill="1" applyBorder="1"/>
    <xf numFmtId="3" fontId="12" fillId="2" borderId="10" xfId="0" applyNumberFormat="1" applyFont="1" applyFill="1" applyBorder="1"/>
    <xf numFmtId="3" fontId="8" fillId="2" borderId="10" xfId="1" applyNumberFormat="1" applyFont="1" applyFill="1" applyBorder="1"/>
    <xf numFmtId="3" fontId="13" fillId="2" borderId="10" xfId="0" applyNumberFormat="1" applyFont="1" applyFill="1" applyBorder="1"/>
    <xf numFmtId="3" fontId="0" fillId="2" borderId="10" xfId="0" applyNumberFormat="1" applyFont="1" applyFill="1" applyBorder="1"/>
    <xf numFmtId="3" fontId="15" fillId="2" borderId="10" xfId="0" applyNumberFormat="1" applyFont="1" applyFill="1" applyBorder="1"/>
    <xf numFmtId="3" fontId="18" fillId="2" borderId="10" xfId="0" applyNumberFormat="1" applyFont="1" applyFill="1" applyBorder="1"/>
    <xf numFmtId="3" fontId="6" fillId="2" borderId="10" xfId="0" applyNumberFormat="1" applyFont="1" applyFill="1" applyBorder="1"/>
    <xf numFmtId="3" fontId="6" fillId="2" borderId="12" xfId="0" applyNumberFormat="1" applyFont="1" applyFill="1" applyBorder="1"/>
    <xf numFmtId="3" fontId="1" fillId="2" borderId="10" xfId="1" applyNumberFormat="1" applyFill="1" applyBorder="1"/>
    <xf numFmtId="3" fontId="19" fillId="2" borderId="10" xfId="1" applyNumberFormat="1" applyFont="1" applyFill="1" applyBorder="1"/>
    <xf numFmtId="3" fontId="11" fillId="2" borderId="14" xfId="1" applyNumberFormat="1" applyFont="1" applyFill="1" applyBorder="1"/>
    <xf numFmtId="3" fontId="4" fillId="3" borderId="1" xfId="1" applyNumberFormat="1" applyFont="1" applyFill="1" applyBorder="1"/>
    <xf numFmtId="3" fontId="3" fillId="6" borderId="16" xfId="1" applyNumberFormat="1" applyFont="1" applyFill="1" applyBorder="1"/>
    <xf numFmtId="3" fontId="4" fillId="9" borderId="3" xfId="1" applyNumberFormat="1" applyFont="1" applyFill="1" applyBorder="1"/>
    <xf numFmtId="3" fontId="4" fillId="10" borderId="3" xfId="1" applyNumberFormat="1" applyFont="1" applyFill="1" applyBorder="1"/>
    <xf numFmtId="0" fontId="0" fillId="0" borderId="0" xfId="0" applyFont="1" applyBorder="1" applyAlignment="1">
      <alignment horizontal="center"/>
    </xf>
    <xf numFmtId="0" fontId="5" fillId="2" borderId="3" xfId="1" applyFont="1" applyFill="1" applyBorder="1" applyAlignment="1">
      <alignment horizontal="center" vertical="center" wrapText="1"/>
    </xf>
    <xf numFmtId="3" fontId="4" fillId="2" borderId="6" xfId="1" applyNumberFormat="1" applyFont="1" applyFill="1" applyBorder="1"/>
    <xf numFmtId="3" fontId="0" fillId="2" borderId="9" xfId="0" applyNumberFormat="1" applyFill="1" applyBorder="1"/>
    <xf numFmtId="3" fontId="12" fillId="2" borderId="9" xfId="0" applyNumberFormat="1" applyFont="1" applyFill="1" applyBorder="1"/>
    <xf numFmtId="3" fontId="4" fillId="2" borderId="9" xfId="1" applyNumberFormat="1" applyFont="1" applyFill="1" applyBorder="1"/>
    <xf numFmtId="3" fontId="8" fillId="2" borderId="9" xfId="1" applyNumberFormat="1" applyFont="1" applyFill="1" applyBorder="1"/>
    <xf numFmtId="3" fontId="13" fillId="2" borderId="9" xfId="0" applyNumberFormat="1" applyFont="1" applyFill="1" applyBorder="1"/>
    <xf numFmtId="3" fontId="0" fillId="2" borderId="9" xfId="0" applyNumberFormat="1" applyFont="1" applyFill="1" applyBorder="1"/>
    <xf numFmtId="3" fontId="15" fillId="2" borderId="9" xfId="0" applyNumberFormat="1" applyFont="1" applyFill="1" applyBorder="1"/>
    <xf numFmtId="3" fontId="16" fillId="2" borderId="9" xfId="1" applyNumberFormat="1" applyFont="1" applyFill="1" applyBorder="1"/>
    <xf numFmtId="3" fontId="17" fillId="2" borderId="9" xfId="0" applyNumberFormat="1" applyFont="1" applyFill="1" applyBorder="1"/>
    <xf numFmtId="3" fontId="18" fillId="2" borderId="9" xfId="0" applyNumberFormat="1" applyFont="1" applyFill="1" applyBorder="1"/>
    <xf numFmtId="3" fontId="6" fillId="2" borderId="9" xfId="0" applyNumberFormat="1" applyFont="1" applyFill="1" applyBorder="1"/>
    <xf numFmtId="3" fontId="6" fillId="2" borderId="13" xfId="0" applyNumberFormat="1" applyFont="1" applyFill="1" applyBorder="1"/>
    <xf numFmtId="3" fontId="1" fillId="2" borderId="9" xfId="1" applyNumberFormat="1" applyFill="1" applyBorder="1"/>
    <xf numFmtId="3" fontId="19" fillId="2" borderId="9" xfId="1" applyNumberFormat="1" applyFont="1" applyFill="1" applyBorder="1"/>
    <xf numFmtId="3" fontId="11" fillId="2" borderId="15" xfId="1" applyNumberFormat="1" applyFont="1" applyFill="1" applyBorder="1"/>
    <xf numFmtId="0" fontId="5" fillId="11" borderId="3" xfId="1" applyFont="1" applyFill="1" applyBorder="1" applyAlignment="1">
      <alignment horizontal="center" vertical="center" wrapText="1"/>
    </xf>
    <xf numFmtId="3" fontId="4" fillId="11" borderId="6" xfId="1" applyNumberFormat="1" applyFont="1" applyFill="1" applyBorder="1"/>
    <xf numFmtId="3" fontId="0" fillId="11" borderId="9" xfId="0" applyNumberFormat="1" applyFill="1" applyBorder="1"/>
    <xf numFmtId="3" fontId="12" fillId="11" borderId="9" xfId="0" applyNumberFormat="1" applyFont="1" applyFill="1" applyBorder="1"/>
    <xf numFmtId="3" fontId="4" fillId="11" borderId="9" xfId="1" applyNumberFormat="1" applyFont="1" applyFill="1" applyBorder="1"/>
    <xf numFmtId="3" fontId="8" fillId="11" borderId="9" xfId="1" applyNumberFormat="1" applyFont="1" applyFill="1" applyBorder="1"/>
    <xf numFmtId="3" fontId="13" fillId="11" borderId="9" xfId="0" applyNumberFormat="1" applyFont="1" applyFill="1" applyBorder="1"/>
    <xf numFmtId="3" fontId="0" fillId="11" borderId="9" xfId="0" applyNumberFormat="1" applyFont="1" applyFill="1" applyBorder="1"/>
    <xf numFmtId="3" fontId="15" fillId="11" borderId="9" xfId="0" applyNumberFormat="1" applyFont="1" applyFill="1" applyBorder="1"/>
    <xf numFmtId="3" fontId="16" fillId="11" borderId="9" xfId="1" applyNumberFormat="1" applyFont="1" applyFill="1" applyBorder="1"/>
    <xf numFmtId="3" fontId="17" fillId="11" borderId="9" xfId="0" applyNumberFormat="1" applyFont="1" applyFill="1" applyBorder="1"/>
    <xf numFmtId="3" fontId="18" fillId="11" borderId="9" xfId="0" applyNumberFormat="1" applyFont="1" applyFill="1" applyBorder="1"/>
    <xf numFmtId="3" fontId="6" fillId="11" borderId="9" xfId="0" applyNumberFormat="1" applyFont="1" applyFill="1" applyBorder="1"/>
    <xf numFmtId="3" fontId="6" fillId="11" borderId="13" xfId="0" applyNumberFormat="1" applyFont="1" applyFill="1" applyBorder="1"/>
    <xf numFmtId="3" fontId="1" fillId="11" borderId="9" xfId="1" applyNumberFormat="1" applyFill="1" applyBorder="1"/>
    <xf numFmtId="3" fontId="19" fillId="11" borderId="9" xfId="1" applyNumberFormat="1" applyFont="1" applyFill="1" applyBorder="1"/>
    <xf numFmtId="3" fontId="11" fillId="11" borderId="15" xfId="1" applyNumberFormat="1" applyFont="1" applyFill="1" applyBorder="1"/>
    <xf numFmtId="0" fontId="0" fillId="4" borderId="19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9" fillId="12" borderId="20" xfId="0" applyFont="1" applyFill="1" applyBorder="1"/>
    <xf numFmtId="0" fontId="0" fillId="12" borderId="21" xfId="0" applyFill="1" applyBorder="1"/>
    <xf numFmtId="0" fontId="0" fillId="12" borderId="22" xfId="0" applyFill="1" applyBorder="1"/>
    <xf numFmtId="0" fontId="6" fillId="12" borderId="23" xfId="0" applyFont="1" applyFill="1" applyBorder="1" applyAlignment="1">
      <alignment horizontal="left" vertical="center"/>
    </xf>
    <xf numFmtId="0" fontId="6" fillId="12" borderId="0" xfId="0" applyFont="1" applyFill="1" applyAlignment="1">
      <alignment horizontal="left" vertical="center"/>
    </xf>
    <xf numFmtId="0" fontId="6" fillId="12" borderId="24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12" borderId="25" xfId="0" applyFont="1" applyFill="1" applyBorder="1" applyAlignment="1">
      <alignment horizontal="left" vertical="center"/>
    </xf>
    <xf numFmtId="0" fontId="6" fillId="12" borderId="26" xfId="0" applyFont="1" applyFill="1" applyBorder="1" applyAlignment="1">
      <alignment horizontal="left" vertical="center"/>
    </xf>
    <xf numFmtId="0" fontId="6" fillId="12" borderId="27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8" fillId="0" borderId="0" xfId="1" applyFont="1"/>
    <xf numFmtId="0" fontId="8" fillId="0" borderId="0" xfId="1" applyFont="1" applyBorder="1" applyAlignment="1">
      <alignment horizontal="left" vertical="center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7F00FF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zoomScaleNormal="100" workbookViewId="0">
      <selection activeCell="A2" sqref="A2"/>
    </sheetView>
  </sheetViews>
  <sheetFormatPr defaultRowHeight="15" x14ac:dyDescent="0.25"/>
  <cols>
    <col min="1" max="1" width="5.42578125" customWidth="1"/>
    <col min="2" max="2" width="40.5703125" customWidth="1"/>
    <col min="3" max="3" width="11.85546875" customWidth="1"/>
    <col min="4" max="4" width="12.140625" customWidth="1"/>
    <col min="5" max="5" width="11.5703125" customWidth="1"/>
    <col min="6" max="6" width="13" customWidth="1"/>
    <col min="7" max="7" width="13.28515625" customWidth="1"/>
    <col min="8" max="8" width="13.42578125" customWidth="1"/>
    <col min="9" max="9" width="11.28515625" customWidth="1"/>
    <col min="10" max="10" width="10.42578125" customWidth="1"/>
    <col min="11" max="11" width="10.7109375" customWidth="1"/>
    <col min="12" max="12" width="11.140625" customWidth="1"/>
    <col min="13" max="1023" width="9" customWidth="1"/>
  </cols>
  <sheetData>
    <row r="1" spans="1:12" ht="15.75" x14ac:dyDescent="0.25">
      <c r="A1" s="2" t="s">
        <v>55</v>
      </c>
      <c r="B1" s="2"/>
      <c r="C1" s="2"/>
      <c r="D1" s="2"/>
    </row>
    <row r="2" spans="1:12" ht="16.5" thickBot="1" x14ac:dyDescent="0.3">
      <c r="A2" s="2"/>
      <c r="B2" s="2"/>
      <c r="C2" s="2"/>
      <c r="D2" s="2"/>
    </row>
    <row r="3" spans="1:12" ht="15.75" thickBot="1" x14ac:dyDescent="0.3">
      <c r="A3" s="3"/>
      <c r="B3" s="3"/>
      <c r="C3" s="3"/>
      <c r="D3" s="3"/>
      <c r="F3" s="109" t="s">
        <v>59</v>
      </c>
      <c r="G3" s="110"/>
      <c r="H3" s="111"/>
      <c r="J3" s="74"/>
      <c r="K3" s="74"/>
      <c r="L3" s="74"/>
    </row>
    <row r="4" spans="1:12" ht="40.5" customHeight="1" thickBot="1" x14ac:dyDescent="0.3">
      <c r="A4" s="5" t="s">
        <v>0</v>
      </c>
      <c r="B4" s="6" t="s">
        <v>1</v>
      </c>
      <c r="C4" s="55" t="s">
        <v>54</v>
      </c>
      <c r="D4" s="7" t="s">
        <v>46</v>
      </c>
      <c r="E4" s="75" t="s">
        <v>47</v>
      </c>
      <c r="F4" s="92" t="s">
        <v>56</v>
      </c>
      <c r="G4" s="92" t="s">
        <v>57</v>
      </c>
      <c r="H4" s="92" t="s">
        <v>58</v>
      </c>
      <c r="J4" s="8"/>
      <c r="K4" s="8"/>
      <c r="L4" s="8"/>
    </row>
    <row r="5" spans="1:12" x14ac:dyDescent="0.25">
      <c r="A5" s="9" t="s">
        <v>2</v>
      </c>
      <c r="B5" s="10" t="s">
        <v>3</v>
      </c>
      <c r="C5" s="56">
        <f>C6+C7+C8+C9</f>
        <v>146000</v>
      </c>
      <c r="D5" s="11">
        <f>D6+D7+D8+D9</f>
        <v>126072</v>
      </c>
      <c r="E5" s="76">
        <f>E6+E7+E8+E9</f>
        <v>166400</v>
      </c>
      <c r="F5" s="93">
        <f>F6+F7+F8+F9</f>
        <v>155900</v>
      </c>
      <c r="G5" s="93">
        <f>G6+G7+G8+G9</f>
        <v>155900</v>
      </c>
      <c r="H5" s="93">
        <f>H6+H7+H8+H9</f>
        <v>155900</v>
      </c>
      <c r="J5" s="12"/>
      <c r="K5" s="12"/>
      <c r="L5" s="12"/>
    </row>
    <row r="6" spans="1:12" x14ac:dyDescent="0.25">
      <c r="A6" s="13"/>
      <c r="B6" s="14" t="s">
        <v>4</v>
      </c>
      <c r="C6" s="57">
        <v>110000</v>
      </c>
      <c r="D6" s="57">
        <v>96772</v>
      </c>
      <c r="E6" s="77">
        <v>131400</v>
      </c>
      <c r="F6" s="94">
        <v>131400</v>
      </c>
      <c r="G6" s="94">
        <v>131400</v>
      </c>
      <c r="H6" s="94">
        <v>131400</v>
      </c>
      <c r="J6" s="12"/>
      <c r="K6" s="12"/>
      <c r="L6" s="12"/>
    </row>
    <row r="7" spans="1:12" x14ac:dyDescent="0.25">
      <c r="A7" s="13"/>
      <c r="B7" s="15" t="s">
        <v>5</v>
      </c>
      <c r="C7" s="57">
        <v>20000</v>
      </c>
      <c r="D7" s="57">
        <v>25000</v>
      </c>
      <c r="E7" s="77">
        <v>14000</v>
      </c>
      <c r="F7" s="94">
        <v>14000</v>
      </c>
      <c r="G7" s="94">
        <v>14000</v>
      </c>
      <c r="H7" s="94">
        <v>14000</v>
      </c>
      <c r="J7" s="12"/>
      <c r="K7" s="12"/>
      <c r="L7" s="12"/>
    </row>
    <row r="8" spans="1:12" x14ac:dyDescent="0.25">
      <c r="A8" s="13"/>
      <c r="B8" s="15" t="s">
        <v>43</v>
      </c>
      <c r="C8" s="57">
        <v>15000</v>
      </c>
      <c r="D8" s="57">
        <v>4300</v>
      </c>
      <c r="E8" s="77">
        <v>19500</v>
      </c>
      <c r="F8" s="94">
        <v>10000</v>
      </c>
      <c r="G8" s="94">
        <v>10000</v>
      </c>
      <c r="H8" s="94">
        <v>10000</v>
      </c>
      <c r="J8" s="12"/>
      <c r="K8" s="12"/>
      <c r="L8" s="12"/>
    </row>
    <row r="9" spans="1:12" x14ac:dyDescent="0.25">
      <c r="A9" s="13"/>
      <c r="B9" s="15" t="s">
        <v>6</v>
      </c>
      <c r="C9" s="57">
        <v>1000</v>
      </c>
      <c r="D9" s="57">
        <v>0</v>
      </c>
      <c r="E9" s="77">
        <v>1500</v>
      </c>
      <c r="F9" s="94">
        <v>500</v>
      </c>
      <c r="G9" s="94">
        <v>500</v>
      </c>
      <c r="H9" s="94">
        <v>500</v>
      </c>
      <c r="J9" s="4"/>
      <c r="K9" s="4"/>
      <c r="L9" s="4"/>
    </row>
    <row r="10" spans="1:12" x14ac:dyDescent="0.25">
      <c r="A10" s="44">
        <v>501</v>
      </c>
      <c r="B10" s="28" t="s">
        <v>48</v>
      </c>
      <c r="C10" s="29">
        <v>12859</v>
      </c>
      <c r="D10" s="29">
        <v>24031</v>
      </c>
      <c r="E10" s="78">
        <v>15719</v>
      </c>
      <c r="F10" s="95">
        <v>0</v>
      </c>
      <c r="G10" s="95">
        <v>0</v>
      </c>
      <c r="H10" s="95">
        <v>0</v>
      </c>
      <c r="J10" s="4"/>
      <c r="K10" s="4"/>
      <c r="L10" s="4"/>
    </row>
    <row r="11" spans="1:12" x14ac:dyDescent="0.25">
      <c r="A11" s="16" t="s">
        <v>7</v>
      </c>
      <c r="B11" s="17" t="s">
        <v>8</v>
      </c>
      <c r="C11" s="58">
        <f>C12+C13+C14</f>
        <v>65000</v>
      </c>
      <c r="D11" s="18">
        <f>D12+D13+D14</f>
        <v>60000</v>
      </c>
      <c r="E11" s="79">
        <f>E12+E13+E14</f>
        <v>60000</v>
      </c>
      <c r="F11" s="96">
        <f>F12+F13+F14</f>
        <v>67000</v>
      </c>
      <c r="G11" s="96">
        <f>G12+G13+G14</f>
        <v>68000</v>
      </c>
      <c r="H11" s="96">
        <f>H12+H13+H14</f>
        <v>68000</v>
      </c>
      <c r="J11" s="4"/>
      <c r="K11" s="4"/>
      <c r="L11" s="4"/>
    </row>
    <row r="12" spans="1:12" ht="15" customHeight="1" x14ac:dyDescent="0.25">
      <c r="A12" s="16"/>
      <c r="B12" s="19" t="s">
        <v>9</v>
      </c>
      <c r="C12" s="57">
        <v>20000</v>
      </c>
      <c r="D12" s="57">
        <v>22000</v>
      </c>
      <c r="E12" s="77">
        <v>22000</v>
      </c>
      <c r="F12" s="94">
        <v>22000</v>
      </c>
      <c r="G12" s="94">
        <v>22000</v>
      </c>
      <c r="H12" s="94">
        <v>22000</v>
      </c>
      <c r="J12" s="21"/>
      <c r="K12" s="21"/>
      <c r="L12" s="21"/>
    </row>
    <row r="13" spans="1:12" ht="13.9" customHeight="1" x14ac:dyDescent="0.25">
      <c r="A13" s="16"/>
      <c r="B13" s="19" t="s">
        <v>10</v>
      </c>
      <c r="C13" s="57">
        <v>30000</v>
      </c>
      <c r="D13" s="57">
        <v>23000</v>
      </c>
      <c r="E13" s="77">
        <v>23000</v>
      </c>
      <c r="F13" s="94">
        <v>30000</v>
      </c>
      <c r="G13" s="94">
        <v>30000</v>
      </c>
      <c r="H13" s="94">
        <v>30000</v>
      </c>
      <c r="J13" s="21"/>
      <c r="K13" s="21"/>
      <c r="L13" s="21"/>
    </row>
    <row r="14" spans="1:12" ht="13.9" customHeight="1" x14ac:dyDescent="0.25">
      <c r="A14" s="16"/>
      <c r="B14" s="19" t="s">
        <v>11</v>
      </c>
      <c r="C14" s="57">
        <v>15000</v>
      </c>
      <c r="D14" s="57">
        <v>15000</v>
      </c>
      <c r="E14" s="77">
        <v>15000</v>
      </c>
      <c r="F14" s="94">
        <v>15000</v>
      </c>
      <c r="G14" s="94">
        <v>16000</v>
      </c>
      <c r="H14" s="94">
        <v>16000</v>
      </c>
      <c r="J14" s="21"/>
      <c r="K14" s="21"/>
      <c r="L14" s="21"/>
    </row>
    <row r="15" spans="1:12" x14ac:dyDescent="0.25">
      <c r="A15" s="16" t="s">
        <v>12</v>
      </c>
      <c r="B15" s="17" t="s">
        <v>13</v>
      </c>
      <c r="C15" s="58">
        <v>10000</v>
      </c>
      <c r="D15" s="18">
        <v>6500</v>
      </c>
      <c r="E15" s="79">
        <v>5000</v>
      </c>
      <c r="F15" s="96">
        <v>5000</v>
      </c>
      <c r="G15" s="96">
        <v>5000</v>
      </c>
      <c r="H15" s="96">
        <v>5000</v>
      </c>
      <c r="J15" s="22"/>
      <c r="K15" s="22"/>
      <c r="L15" s="22"/>
    </row>
    <row r="16" spans="1:12" x14ac:dyDescent="0.25">
      <c r="A16" s="23">
        <v>512</v>
      </c>
      <c r="B16" s="17" t="s">
        <v>14</v>
      </c>
      <c r="C16" s="58">
        <v>3000</v>
      </c>
      <c r="D16" s="18">
        <v>1000</v>
      </c>
      <c r="E16" s="79">
        <v>3000</v>
      </c>
      <c r="F16" s="96">
        <v>3000</v>
      </c>
      <c r="G16" s="96">
        <v>3000</v>
      </c>
      <c r="H16" s="96">
        <v>3000</v>
      </c>
      <c r="J16" s="4"/>
      <c r="K16" s="4"/>
      <c r="L16" s="4"/>
    </row>
    <row r="17" spans="1:16" x14ac:dyDescent="0.25">
      <c r="A17" s="16" t="s">
        <v>15</v>
      </c>
      <c r="B17" s="17" t="s">
        <v>16</v>
      </c>
      <c r="C17" s="58">
        <v>1000</v>
      </c>
      <c r="D17" s="18">
        <v>1000</v>
      </c>
      <c r="E17" s="79">
        <v>1000</v>
      </c>
      <c r="F17" s="96">
        <v>1000</v>
      </c>
      <c r="G17" s="96">
        <v>1000</v>
      </c>
      <c r="H17" s="96">
        <v>1000</v>
      </c>
      <c r="J17" s="24"/>
      <c r="K17" s="4"/>
      <c r="L17" s="4"/>
    </row>
    <row r="18" spans="1:16" x14ac:dyDescent="0.25">
      <c r="A18" s="23" t="s">
        <v>17</v>
      </c>
      <c r="B18" s="17" t="s">
        <v>18</v>
      </c>
      <c r="C18" s="58">
        <f>C19+C20+C21+C22+C23+C24+C25</f>
        <v>305000</v>
      </c>
      <c r="D18" s="18">
        <f>D19+D20+D21+D22+D23+D24+D25</f>
        <v>249500</v>
      </c>
      <c r="E18" s="79">
        <f>E19+E20+E21+E22+E23+E24+E25</f>
        <v>324000</v>
      </c>
      <c r="F18" s="96">
        <f>F19+F20+F21+F22+F23+F24+F25</f>
        <v>324000</v>
      </c>
      <c r="G18" s="96">
        <f>G19+G20+G21+G22+G23+G24+G25</f>
        <v>324000</v>
      </c>
      <c r="H18" s="96">
        <f>H19+H20+H21+H22+H23+H24+H25</f>
        <v>324000</v>
      </c>
      <c r="J18" s="4"/>
      <c r="K18" s="4"/>
      <c r="L18" s="4"/>
    </row>
    <row r="19" spans="1:16" ht="13.9" customHeight="1" x14ac:dyDescent="0.25">
      <c r="A19" s="23"/>
      <c r="B19" s="19" t="s">
        <v>19</v>
      </c>
      <c r="C19" s="57">
        <v>150000</v>
      </c>
      <c r="D19" s="57">
        <v>140000</v>
      </c>
      <c r="E19" s="77">
        <v>145000</v>
      </c>
      <c r="F19" s="94">
        <v>145000</v>
      </c>
      <c r="G19" s="94">
        <v>145000</v>
      </c>
      <c r="H19" s="94">
        <v>145000</v>
      </c>
      <c r="J19" s="25"/>
      <c r="K19" s="25"/>
      <c r="L19" s="25"/>
    </row>
    <row r="20" spans="1:16" x14ac:dyDescent="0.25">
      <c r="A20" s="23"/>
      <c r="B20" s="19" t="s">
        <v>20</v>
      </c>
      <c r="C20" s="57">
        <v>44000</v>
      </c>
      <c r="D20" s="57">
        <v>42000</v>
      </c>
      <c r="E20" s="77">
        <v>43000</v>
      </c>
      <c r="F20" s="94">
        <v>43000</v>
      </c>
      <c r="G20" s="94">
        <v>43000</v>
      </c>
      <c r="H20" s="94">
        <v>43000</v>
      </c>
      <c r="J20" s="22"/>
      <c r="K20" s="22"/>
      <c r="L20" s="22"/>
    </row>
    <row r="21" spans="1:16" x14ac:dyDescent="0.25">
      <c r="A21" s="23"/>
      <c r="B21" s="26" t="s">
        <v>21</v>
      </c>
      <c r="C21" s="57">
        <v>14000</v>
      </c>
      <c r="D21" s="57">
        <v>29000</v>
      </c>
      <c r="E21" s="77">
        <v>34000</v>
      </c>
      <c r="F21" s="94">
        <v>34000</v>
      </c>
      <c r="G21" s="94">
        <v>34000</v>
      </c>
      <c r="H21" s="94">
        <v>34000</v>
      </c>
      <c r="J21" s="22"/>
      <c r="K21" s="22"/>
      <c r="L21" s="22"/>
    </row>
    <row r="22" spans="1:16" x14ac:dyDescent="0.25">
      <c r="A22" s="23"/>
      <c r="B22" s="19" t="s">
        <v>22</v>
      </c>
      <c r="C22" s="57">
        <v>6000</v>
      </c>
      <c r="D22" s="57">
        <v>0</v>
      </c>
      <c r="E22" s="77">
        <v>10000</v>
      </c>
      <c r="F22" s="94">
        <v>10000</v>
      </c>
      <c r="G22" s="94">
        <v>10000</v>
      </c>
      <c r="H22" s="94">
        <v>10000</v>
      </c>
      <c r="J22" s="22"/>
      <c r="K22" s="22"/>
      <c r="L22" s="22"/>
    </row>
    <row r="23" spans="1:16" x14ac:dyDescent="0.25">
      <c r="A23" s="23"/>
      <c r="B23" s="19" t="s">
        <v>23</v>
      </c>
      <c r="C23" s="57">
        <v>75000</v>
      </c>
      <c r="D23" s="57">
        <v>22000</v>
      </c>
      <c r="E23" s="77">
        <v>75000</v>
      </c>
      <c r="F23" s="94">
        <v>75000</v>
      </c>
      <c r="G23" s="94">
        <v>75000</v>
      </c>
      <c r="H23" s="94">
        <v>75000</v>
      </c>
      <c r="J23" s="4"/>
      <c r="K23" s="4"/>
      <c r="L23" s="4"/>
    </row>
    <row r="24" spans="1:16" x14ac:dyDescent="0.25">
      <c r="A24" s="23"/>
      <c r="B24" s="19" t="s">
        <v>24</v>
      </c>
      <c r="C24" s="57">
        <v>10000</v>
      </c>
      <c r="D24" s="57">
        <v>10000</v>
      </c>
      <c r="E24" s="77">
        <v>11000</v>
      </c>
      <c r="F24" s="94">
        <v>11000</v>
      </c>
      <c r="G24" s="94">
        <v>11000</v>
      </c>
      <c r="H24" s="94">
        <v>11000</v>
      </c>
      <c r="J24" s="22"/>
      <c r="K24" s="22"/>
      <c r="L24" s="22"/>
    </row>
    <row r="25" spans="1:16" x14ac:dyDescent="0.25">
      <c r="A25" s="23"/>
      <c r="B25" s="19" t="s">
        <v>25</v>
      </c>
      <c r="C25" s="57">
        <v>6000</v>
      </c>
      <c r="D25" s="57">
        <v>6500</v>
      </c>
      <c r="E25" s="77">
        <v>6000</v>
      </c>
      <c r="F25" s="94">
        <v>6000</v>
      </c>
      <c r="G25" s="94">
        <v>6000</v>
      </c>
      <c r="H25" s="94">
        <v>6000</v>
      </c>
      <c r="J25" s="27"/>
      <c r="K25" s="27"/>
      <c r="L25" s="27"/>
    </row>
    <row r="26" spans="1:16" x14ac:dyDescent="0.25">
      <c r="A26" s="23">
        <v>518</v>
      </c>
      <c r="B26" s="28" t="s">
        <v>49</v>
      </c>
      <c r="C26" s="59">
        <v>17090</v>
      </c>
      <c r="D26" s="29">
        <v>65888</v>
      </c>
      <c r="E26" s="78">
        <v>0</v>
      </c>
      <c r="F26" s="95">
        <v>0</v>
      </c>
      <c r="G26" s="95">
        <v>0</v>
      </c>
      <c r="H26" s="95">
        <v>0</v>
      </c>
      <c r="J26" s="30"/>
      <c r="K26" s="30"/>
      <c r="L26" s="30"/>
    </row>
    <row r="27" spans="1:16" x14ac:dyDescent="0.25">
      <c r="A27" s="23" t="s">
        <v>26</v>
      </c>
      <c r="B27" s="17" t="s">
        <v>27</v>
      </c>
      <c r="C27" s="58">
        <f>C28+C29+C30</f>
        <v>685000</v>
      </c>
      <c r="D27" s="18">
        <f>D28+D29+D30</f>
        <v>672653</v>
      </c>
      <c r="E27" s="79">
        <f>E28+E29+E30</f>
        <v>845000</v>
      </c>
      <c r="F27" s="96">
        <f>F28+F29+F30</f>
        <v>850000</v>
      </c>
      <c r="G27" s="96">
        <f>G28+G29+G30</f>
        <v>870000</v>
      </c>
      <c r="H27" s="96">
        <f>H28+H29+H30</f>
        <v>870000</v>
      </c>
      <c r="J27" s="22"/>
      <c r="K27" s="22"/>
      <c r="L27" s="22"/>
      <c r="P27" s="1"/>
    </row>
    <row r="28" spans="1:16" x14ac:dyDescent="0.25">
      <c r="A28" s="23"/>
      <c r="B28" s="19" t="s">
        <v>28</v>
      </c>
      <c r="C28" s="60">
        <v>415000</v>
      </c>
      <c r="D28" s="20">
        <v>508000</v>
      </c>
      <c r="E28" s="80">
        <v>575000</v>
      </c>
      <c r="F28" s="97">
        <v>580000</v>
      </c>
      <c r="G28" s="97">
        <v>590000</v>
      </c>
      <c r="H28" s="97">
        <v>590000</v>
      </c>
      <c r="J28" s="22"/>
      <c r="K28" s="22"/>
      <c r="L28" s="22"/>
      <c r="P28" s="1"/>
    </row>
    <row r="29" spans="1:16" x14ac:dyDescent="0.25">
      <c r="A29" s="23"/>
      <c r="B29" s="19" t="s">
        <v>29</v>
      </c>
      <c r="C29" s="61">
        <v>0</v>
      </c>
      <c r="D29" s="20">
        <v>14653</v>
      </c>
      <c r="E29" s="81">
        <v>0</v>
      </c>
      <c r="F29" s="98">
        <v>0</v>
      </c>
      <c r="G29" s="98">
        <v>0</v>
      </c>
      <c r="H29" s="98">
        <v>0</v>
      </c>
      <c r="J29" s="4"/>
      <c r="K29" s="4"/>
      <c r="L29" s="4"/>
      <c r="P29" s="1"/>
    </row>
    <row r="30" spans="1:16" x14ac:dyDescent="0.25">
      <c r="A30" s="23"/>
      <c r="B30" s="19" t="s">
        <v>30</v>
      </c>
      <c r="C30" s="62">
        <v>270000</v>
      </c>
      <c r="D30" s="20">
        <v>150000</v>
      </c>
      <c r="E30" s="82">
        <v>270000</v>
      </c>
      <c r="F30" s="99">
        <v>270000</v>
      </c>
      <c r="G30" s="99">
        <v>280000</v>
      </c>
      <c r="H30" s="99">
        <v>280000</v>
      </c>
      <c r="J30" s="4"/>
      <c r="K30" s="4"/>
      <c r="L30" s="4"/>
    </row>
    <row r="31" spans="1:16" x14ac:dyDescent="0.25">
      <c r="A31" s="23">
        <v>521</v>
      </c>
      <c r="B31" s="31" t="s">
        <v>50</v>
      </c>
      <c r="C31" s="63">
        <v>54575</v>
      </c>
      <c r="D31" s="32">
        <v>54575</v>
      </c>
      <c r="E31" s="83">
        <v>4000</v>
      </c>
      <c r="F31" s="100">
        <v>0</v>
      </c>
      <c r="G31" s="100">
        <v>0</v>
      </c>
      <c r="H31" s="100">
        <v>0</v>
      </c>
      <c r="I31" s="34"/>
      <c r="J31" s="4"/>
      <c r="K31" s="4"/>
      <c r="L31" s="4"/>
    </row>
    <row r="32" spans="1:16" s="34" customFormat="1" x14ac:dyDescent="0.25">
      <c r="A32" s="23">
        <v>521</v>
      </c>
      <c r="B32" s="33" t="s">
        <v>31</v>
      </c>
      <c r="C32" s="53">
        <v>1396226</v>
      </c>
      <c r="D32" s="53">
        <v>1396226</v>
      </c>
      <c r="E32" s="84">
        <v>1396226</v>
      </c>
      <c r="F32" s="101">
        <v>1396226</v>
      </c>
      <c r="G32" s="101">
        <v>1396226</v>
      </c>
      <c r="H32" s="101">
        <v>1396226</v>
      </c>
      <c r="I32"/>
      <c r="J32" s="35"/>
      <c r="K32" s="35"/>
      <c r="L32" s="35"/>
    </row>
    <row r="33" spans="1:12" x14ac:dyDescent="0.25">
      <c r="A33" s="23">
        <v>524</v>
      </c>
      <c r="B33" s="33" t="s">
        <v>32</v>
      </c>
      <c r="C33" s="54">
        <v>499848</v>
      </c>
      <c r="D33" s="54">
        <v>499848</v>
      </c>
      <c r="E33" s="85">
        <v>499848</v>
      </c>
      <c r="F33" s="102">
        <v>499848</v>
      </c>
      <c r="G33" s="102">
        <v>499848</v>
      </c>
      <c r="H33" s="102">
        <v>499848</v>
      </c>
      <c r="J33" s="4"/>
      <c r="K33" s="4"/>
      <c r="L33" s="4"/>
    </row>
    <row r="34" spans="1:12" x14ac:dyDescent="0.25">
      <c r="A34" s="23">
        <v>524</v>
      </c>
      <c r="B34" s="17" t="s">
        <v>33</v>
      </c>
      <c r="C34" s="64">
        <v>141000</v>
      </c>
      <c r="D34" s="18">
        <v>177000</v>
      </c>
      <c r="E34" s="86">
        <v>195500</v>
      </c>
      <c r="F34" s="103">
        <v>195500</v>
      </c>
      <c r="G34" s="103">
        <v>197000</v>
      </c>
      <c r="H34" s="103">
        <v>197000</v>
      </c>
    </row>
    <row r="35" spans="1:12" x14ac:dyDescent="0.25">
      <c r="A35" s="23">
        <v>524</v>
      </c>
      <c r="B35" s="31" t="s">
        <v>51</v>
      </c>
      <c r="C35" s="63">
        <v>0</v>
      </c>
      <c r="D35" s="32">
        <v>0</v>
      </c>
      <c r="E35" s="83">
        <v>0</v>
      </c>
      <c r="F35" s="100">
        <v>0</v>
      </c>
      <c r="G35" s="100">
        <v>0</v>
      </c>
      <c r="H35" s="100">
        <v>0</v>
      </c>
    </row>
    <row r="36" spans="1:12" x14ac:dyDescent="0.25">
      <c r="A36" s="23">
        <v>525</v>
      </c>
      <c r="B36" s="17" t="s">
        <v>34</v>
      </c>
      <c r="C36" s="64">
        <v>7000</v>
      </c>
      <c r="D36" s="18">
        <v>7000</v>
      </c>
      <c r="E36" s="86">
        <v>7000</v>
      </c>
      <c r="F36" s="103">
        <v>7000</v>
      </c>
      <c r="G36" s="103">
        <v>7000</v>
      </c>
      <c r="H36" s="103">
        <v>7000</v>
      </c>
    </row>
    <row r="37" spans="1:12" x14ac:dyDescent="0.25">
      <c r="A37" s="23">
        <v>527</v>
      </c>
      <c r="B37" s="17" t="s">
        <v>35</v>
      </c>
      <c r="C37" s="65">
        <v>53000</v>
      </c>
      <c r="D37" s="18">
        <v>54000</v>
      </c>
      <c r="E37" s="87">
        <v>54000</v>
      </c>
      <c r="F37" s="104">
        <v>54000</v>
      </c>
      <c r="G37" s="104">
        <v>54000</v>
      </c>
      <c r="H37" s="104">
        <v>54000</v>
      </c>
    </row>
    <row r="38" spans="1:12" x14ac:dyDescent="0.25">
      <c r="A38" s="23">
        <v>558</v>
      </c>
      <c r="B38" s="17" t="s">
        <v>36</v>
      </c>
      <c r="C38" s="65">
        <v>20000</v>
      </c>
      <c r="D38" s="18">
        <v>12719</v>
      </c>
      <c r="E38" s="87">
        <v>50000</v>
      </c>
      <c r="F38" s="104">
        <v>50000</v>
      </c>
      <c r="G38" s="104">
        <v>50000</v>
      </c>
      <c r="H38" s="104">
        <v>50000</v>
      </c>
      <c r="I38" s="3"/>
      <c r="J38" s="3"/>
    </row>
    <row r="39" spans="1:12" x14ac:dyDescent="0.25">
      <c r="A39" s="23">
        <v>558</v>
      </c>
      <c r="B39" s="31" t="s">
        <v>52</v>
      </c>
      <c r="C39" s="63">
        <v>6673</v>
      </c>
      <c r="D39" s="32">
        <v>6673</v>
      </c>
      <c r="E39" s="83">
        <v>15000</v>
      </c>
      <c r="F39" s="100">
        <v>0</v>
      </c>
      <c r="G39" s="100">
        <v>0</v>
      </c>
      <c r="H39" s="100">
        <v>0</v>
      </c>
      <c r="I39" s="3"/>
      <c r="J39" s="3"/>
    </row>
    <row r="40" spans="1:12" ht="15.75" thickBot="1" x14ac:dyDescent="0.3">
      <c r="A40" s="23">
        <v>551</v>
      </c>
      <c r="B40" s="17" t="s">
        <v>37</v>
      </c>
      <c r="C40" s="66">
        <v>2556</v>
      </c>
      <c r="D40" s="36">
        <v>2556</v>
      </c>
      <c r="E40" s="88">
        <v>2556</v>
      </c>
      <c r="F40" s="105">
        <v>2556</v>
      </c>
      <c r="G40" s="105">
        <v>2556</v>
      </c>
      <c r="H40" s="105">
        <v>2556</v>
      </c>
    </row>
    <row r="41" spans="1:12" ht="15.75" thickBot="1" x14ac:dyDescent="0.3">
      <c r="A41" s="46"/>
      <c r="B41" s="47" t="s">
        <v>38</v>
      </c>
      <c r="C41" s="48">
        <f t="shared" ref="C41:D41" si="0">C5+C10+C11+C15+C16+C17+C18+C26+C27+C31+C32+C33+C34+C35+C36+C37+C38+C39+C40</f>
        <v>3425827</v>
      </c>
      <c r="D41" s="48">
        <f t="shared" si="0"/>
        <v>3417241</v>
      </c>
      <c r="E41" s="72">
        <f>E5+E10+E11+E15+E16+E17+E18+E26+E27+E31+E32+E33+E34+E35+E36+E37+E38+E39+E40</f>
        <v>3644249</v>
      </c>
      <c r="F41" s="72">
        <f>F5+F10+F11+F15+F16+F17+F18+F26+F27+F31+F32+F33+F34+F35+F36+F37+F38+F39+F40</f>
        <v>3611030</v>
      </c>
      <c r="G41" s="72">
        <f>G5+G10+G11+G15+G16+G17+G18+G26+G27+G31+G32+G33+G34+G35+G36+G37+G38+G39+G40</f>
        <v>3633530</v>
      </c>
      <c r="H41" s="72">
        <f>H5+H10+H11+H15+H16+H17+H18+H26+H27+H31+H32+H33+H34+H35+H36+H37+H38+H39+H40</f>
        <v>3633530</v>
      </c>
    </row>
    <row r="42" spans="1:12" x14ac:dyDescent="0.25">
      <c r="A42" s="37">
        <v>602</v>
      </c>
      <c r="B42" s="19" t="s">
        <v>39</v>
      </c>
      <c r="C42" s="67">
        <v>628556</v>
      </c>
      <c r="D42" s="38">
        <v>340000</v>
      </c>
      <c r="E42" s="89">
        <v>693456</v>
      </c>
      <c r="F42" s="106">
        <v>693456</v>
      </c>
      <c r="G42" s="106">
        <v>693456</v>
      </c>
      <c r="H42" s="106">
        <v>693456</v>
      </c>
    </row>
    <row r="43" spans="1:12" x14ac:dyDescent="0.25">
      <c r="A43" s="37">
        <v>648</v>
      </c>
      <c r="B43" s="19" t="s">
        <v>40</v>
      </c>
      <c r="C43" s="60">
        <v>0</v>
      </c>
      <c r="D43" s="20">
        <v>0</v>
      </c>
      <c r="E43" s="80">
        <v>0</v>
      </c>
      <c r="F43" s="97">
        <v>0</v>
      </c>
      <c r="G43" s="97">
        <v>0</v>
      </c>
      <c r="H43" s="97">
        <v>0</v>
      </c>
      <c r="I43" s="1"/>
    </row>
    <row r="44" spans="1:12" x14ac:dyDescent="0.25">
      <c r="A44" s="37">
        <v>649</v>
      </c>
      <c r="B44" s="39" t="s">
        <v>41</v>
      </c>
      <c r="C44" s="67">
        <v>0</v>
      </c>
      <c r="D44" s="38">
        <v>0</v>
      </c>
      <c r="E44" s="89">
        <v>0</v>
      </c>
      <c r="F44" s="106">
        <v>0</v>
      </c>
      <c r="G44" s="106">
        <v>0</v>
      </c>
      <c r="H44" s="106">
        <v>0</v>
      </c>
    </row>
    <row r="45" spans="1:12" x14ac:dyDescent="0.25">
      <c r="A45" s="37">
        <v>671</v>
      </c>
      <c r="B45" s="40" t="s">
        <v>44</v>
      </c>
      <c r="C45" s="68">
        <f>C32+C33</f>
        <v>1896074</v>
      </c>
      <c r="D45" s="41">
        <f>D32+D33</f>
        <v>1896074</v>
      </c>
      <c r="E45" s="90">
        <f>E32+E33</f>
        <v>1896074</v>
      </c>
      <c r="F45" s="107">
        <f>F32+F33</f>
        <v>1896074</v>
      </c>
      <c r="G45" s="107">
        <f>G32+G33</f>
        <v>1896074</v>
      </c>
      <c r="H45" s="107">
        <f>H32+H33</f>
        <v>1896074</v>
      </c>
    </row>
    <row r="46" spans="1:12" ht="15.75" thickBot="1" x14ac:dyDescent="0.3">
      <c r="A46" s="42">
        <v>672</v>
      </c>
      <c r="B46" s="45" t="s">
        <v>53</v>
      </c>
      <c r="C46" s="69">
        <f>C10+C26+C31+C35+C39</f>
        <v>91197</v>
      </c>
      <c r="D46" s="43">
        <f>D10+D26+D31+D35+D39</f>
        <v>151167</v>
      </c>
      <c r="E46" s="91">
        <f>E10+E26+E31+E35+E39</f>
        <v>34719</v>
      </c>
      <c r="F46" s="108">
        <f>F10+F26+F31+F35+F39</f>
        <v>0</v>
      </c>
      <c r="G46" s="108">
        <f>G10+G26+G31+G35+G39</f>
        <v>0</v>
      </c>
      <c r="H46" s="108">
        <f>H10+H26+H31+H35+H39</f>
        <v>0</v>
      </c>
    </row>
    <row r="47" spans="1:12" ht="15.75" thickBot="1" x14ac:dyDescent="0.3">
      <c r="A47" s="46"/>
      <c r="B47" s="47" t="s">
        <v>42</v>
      </c>
      <c r="C47" s="70">
        <f>SUM(C42:C46)</f>
        <v>2615827</v>
      </c>
      <c r="D47" s="48">
        <f>SUM(D42:D46)</f>
        <v>2387241</v>
      </c>
      <c r="E47" s="73">
        <f>SUM(E42:E46)</f>
        <v>2624249</v>
      </c>
      <c r="F47" s="73">
        <f>SUM(F42:F46)</f>
        <v>2589530</v>
      </c>
      <c r="G47" s="73">
        <f>SUM(G42:G46)</f>
        <v>2589530</v>
      </c>
      <c r="H47" s="73">
        <f>SUM(H42:H46)</f>
        <v>2589530</v>
      </c>
    </row>
    <row r="48" spans="1:12" ht="15.75" thickBot="1" x14ac:dyDescent="0.3">
      <c r="A48" s="49">
        <v>691</v>
      </c>
      <c r="B48" s="50" t="s">
        <v>45</v>
      </c>
      <c r="C48" s="71">
        <f>C41-C47</f>
        <v>810000</v>
      </c>
      <c r="D48" s="51">
        <f>D41-D47</f>
        <v>1030000</v>
      </c>
      <c r="E48" s="52">
        <f>E41-E47</f>
        <v>1020000</v>
      </c>
      <c r="F48" s="52">
        <f>F41-F47</f>
        <v>1021500</v>
      </c>
      <c r="G48" s="52">
        <f>G41-G47</f>
        <v>1044000</v>
      </c>
      <c r="H48" s="52">
        <f>H41-H47</f>
        <v>1044000</v>
      </c>
    </row>
    <row r="50" spans="1:8" x14ac:dyDescent="0.25">
      <c r="A50" s="112" t="s">
        <v>60</v>
      </c>
      <c r="B50" s="113"/>
      <c r="C50" s="113"/>
      <c r="D50" s="114"/>
    </row>
    <row r="51" spans="1:8" x14ac:dyDescent="0.25">
      <c r="A51" s="115" t="s">
        <v>67</v>
      </c>
      <c r="B51" s="116"/>
      <c r="C51" s="116"/>
      <c r="D51" s="117"/>
      <c r="E51" s="118"/>
      <c r="F51" s="118"/>
      <c r="G51" s="118"/>
      <c r="H51" s="118"/>
    </row>
    <row r="52" spans="1:8" x14ac:dyDescent="0.25">
      <c r="A52" s="119" t="s">
        <v>61</v>
      </c>
      <c r="B52" s="120"/>
      <c r="C52" s="120"/>
      <c r="D52" s="121"/>
      <c r="E52" s="118"/>
      <c r="F52" s="118"/>
      <c r="G52" s="118"/>
      <c r="H52" s="118"/>
    </row>
    <row r="53" spans="1:8" x14ac:dyDescent="0.25">
      <c r="A53" s="122" t="s">
        <v>62</v>
      </c>
      <c r="B53" s="122"/>
      <c r="C53" s="122"/>
      <c r="D53" s="122"/>
      <c r="E53" s="122"/>
      <c r="F53" s="122"/>
      <c r="G53" s="122"/>
      <c r="H53" s="122"/>
    </row>
    <row r="54" spans="1:8" x14ac:dyDescent="0.25">
      <c r="A54" s="123" t="s">
        <v>68</v>
      </c>
      <c r="B54" s="123"/>
      <c r="C54" s="123"/>
      <c r="D54" s="123"/>
      <c r="E54" s="123"/>
      <c r="F54" s="123"/>
      <c r="G54" s="123"/>
      <c r="H54" s="123"/>
    </row>
    <row r="55" spans="1:8" x14ac:dyDescent="0.25">
      <c r="A55" s="122" t="s">
        <v>63</v>
      </c>
      <c r="B55" s="122"/>
      <c r="C55" s="122"/>
      <c r="D55" s="122"/>
      <c r="E55" s="122"/>
      <c r="F55" s="122"/>
      <c r="G55" s="122"/>
      <c r="H55" s="122"/>
    </row>
    <row r="56" spans="1:8" x14ac:dyDescent="0.25">
      <c r="A56" s="122" t="s">
        <v>64</v>
      </c>
      <c r="B56" s="122"/>
      <c r="C56" s="122"/>
      <c r="D56" s="122"/>
      <c r="E56" s="122"/>
      <c r="F56" s="122"/>
      <c r="G56" s="122"/>
      <c r="H56" s="122"/>
    </row>
    <row r="58" spans="1:8" x14ac:dyDescent="0.25">
      <c r="A58" s="124" t="s">
        <v>69</v>
      </c>
      <c r="B58" s="3"/>
    </row>
    <row r="59" spans="1:8" x14ac:dyDescent="0.25">
      <c r="A59" s="125" t="s">
        <v>65</v>
      </c>
      <c r="B59" s="125"/>
    </row>
    <row r="60" spans="1:8" x14ac:dyDescent="0.25">
      <c r="A60" s="3" t="s">
        <v>66</v>
      </c>
    </row>
  </sheetData>
  <mergeCells count="7">
    <mergeCell ref="A56:H56"/>
    <mergeCell ref="A59:B59"/>
    <mergeCell ref="J3:L3"/>
    <mergeCell ref="F3:H3"/>
    <mergeCell ref="A53:H53"/>
    <mergeCell ref="A54:H54"/>
    <mergeCell ref="A55:H55"/>
  </mergeCells>
  <pageMargins left="0.62986111111111098" right="0.23611111111111099" top="0.196527777777778" bottom="0" header="0.51180555555555496" footer="0.51180555555555496"/>
  <pageSetup paperSize="9" scale="57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J30" sqref="J30"/>
    </sheetView>
  </sheetViews>
  <sheetFormatPr defaultRowHeight="15" x14ac:dyDescent="0.25"/>
  <cols>
    <col min="1" max="1025" width="9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rozpočtu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Ředitel</cp:lastModifiedBy>
  <cp:revision>18</cp:revision>
  <cp:lastPrinted>2021-10-18T12:15:41Z</cp:lastPrinted>
  <dcterms:created xsi:type="dcterms:W3CDTF">2016-01-07T17:29:03Z</dcterms:created>
  <dcterms:modified xsi:type="dcterms:W3CDTF">2021-10-18T12:16:41Z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